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DESKTOP-KR5P5HK\Users\kirin\Desktop\共有\契約書　一式\訪問介護契約書\"/>
    </mc:Choice>
  </mc:AlternateContent>
  <xr:revisionPtr revIDLastSave="0" documentId="13_ncr:1_{4E285798-9DC6-4538-AA6E-38C87C60DD40}" xr6:coauthVersionLast="47" xr6:coauthVersionMax="47" xr10:uidLastSave="{00000000-0000-0000-0000-000000000000}"/>
  <bookViews>
    <workbookView xWindow="0" yWindow="0" windowWidth="19200" windowHeight="10200" xr2:uid="{00000000-000D-0000-FFFF-FFFF00000000}"/>
  </bookViews>
  <sheets>
    <sheet name="訪問介護" sheetId="2" r:id="rId1"/>
  </sheets>
  <calcPr calcId="181029"/>
</workbook>
</file>

<file path=xl/calcChain.xml><?xml version="1.0" encoding="utf-8"?>
<calcChain xmlns="http://schemas.openxmlformats.org/spreadsheetml/2006/main">
  <c r="E46" i="2" l="1"/>
  <c r="E32" i="2" l="1"/>
  <c r="E5" i="2"/>
  <c r="H46" i="2"/>
  <c r="E6" i="2"/>
  <c r="H6" i="2" s="1"/>
  <c r="E7" i="2"/>
  <c r="H7" i="2" s="1"/>
  <c r="E8" i="2"/>
  <c r="H8" i="2" s="1"/>
  <c r="E9" i="2"/>
  <c r="H9" i="2" s="1"/>
  <c r="E10" i="2"/>
  <c r="H10" i="2" s="1"/>
  <c r="E11" i="2"/>
  <c r="H11" i="2" s="1"/>
  <c r="G46" i="2" l="1"/>
  <c r="F46" i="2"/>
  <c r="F10" i="2"/>
  <c r="F8" i="2"/>
  <c r="F6" i="2"/>
  <c r="G10" i="2"/>
  <c r="G8" i="2"/>
  <c r="G6" i="2"/>
  <c r="F11" i="2"/>
  <c r="F9" i="2"/>
  <c r="F7" i="2"/>
  <c r="G11" i="2"/>
  <c r="G9" i="2"/>
  <c r="G7" i="2"/>
  <c r="E44" i="2" l="1"/>
  <c r="H44" i="2" s="1"/>
  <c r="E43" i="2"/>
  <c r="H43" i="2" s="1"/>
  <c r="E33" i="2"/>
  <c r="H33" i="2" s="1"/>
  <c r="H32" i="2"/>
  <c r="G43" i="2" l="1"/>
  <c r="G44" i="2"/>
  <c r="F43" i="2"/>
  <c r="F44" i="2"/>
  <c r="G32" i="2"/>
  <c r="G33" i="2"/>
  <c r="F32" i="2"/>
  <c r="F33" i="2"/>
  <c r="E20" i="2"/>
  <c r="H20" i="2" s="1"/>
  <c r="E19" i="2"/>
  <c r="H19" i="2" s="1"/>
  <c r="F5" i="2"/>
  <c r="G20" i="2" l="1"/>
  <c r="F19" i="2"/>
  <c r="F20" i="2"/>
  <c r="G19" i="2"/>
  <c r="H5" i="2"/>
  <c r="G5" i="2"/>
</calcChain>
</file>

<file path=xl/sharedStrings.xml><?xml version="1.0" encoding="utf-8"?>
<sst xmlns="http://schemas.openxmlformats.org/spreadsheetml/2006/main" count="84" uniqueCount="56">
  <si>
    <t>(単位数)</t>
    <rPh sb="1" eb="4">
      <t>タンイスウ</t>
    </rPh>
    <phoneticPr fontId="1"/>
  </si>
  <si>
    <t>20分未満</t>
    <rPh sb="2" eb="3">
      <t>フン</t>
    </rPh>
    <rPh sb="3" eb="5">
      <t>ミマン</t>
    </rPh>
    <phoneticPr fontId="1"/>
  </si>
  <si>
    <t>20分以上30分未満</t>
    <rPh sb="7" eb="8">
      <t>フン</t>
    </rPh>
    <phoneticPr fontId="1"/>
  </si>
  <si>
    <t>20分以上45分未満</t>
    <rPh sb="7" eb="8">
      <t>フン</t>
    </rPh>
    <phoneticPr fontId="1"/>
  </si>
  <si>
    <t>45分以上</t>
    <rPh sb="2" eb="3">
      <t>フン</t>
    </rPh>
    <phoneticPr fontId="1"/>
  </si>
  <si>
    <t>上記単位数の25％増し</t>
    <rPh sb="0" eb="2">
      <t>ジョウキ</t>
    </rPh>
    <rPh sb="2" eb="5">
      <t>タンイスウ</t>
    </rPh>
    <phoneticPr fontId="1"/>
  </si>
  <si>
    <t>上記単位数の50％増し</t>
    <rPh sb="0" eb="2">
      <t>ジョウキ</t>
    </rPh>
    <rPh sb="2" eb="5">
      <t>タンイスウ</t>
    </rPh>
    <phoneticPr fontId="1"/>
  </si>
  <si>
    <t>上記単位数　×　200/100　</t>
    <rPh sb="0" eb="2">
      <t>ジョウキ</t>
    </rPh>
    <rPh sb="2" eb="5">
      <t>タンイスウ</t>
    </rPh>
    <phoneticPr fontId="1"/>
  </si>
  <si>
    <t>【その他加算】</t>
    <rPh sb="3" eb="4">
      <t>タ</t>
    </rPh>
    <rPh sb="4" eb="6">
      <t>カサン</t>
    </rPh>
    <phoneticPr fontId="1"/>
  </si>
  <si>
    <t>初回加算</t>
    <rPh sb="0" eb="2">
      <t>ショカイ</t>
    </rPh>
    <rPh sb="2" eb="4">
      <t>カサン</t>
    </rPh>
    <phoneticPr fontId="1"/>
  </si>
  <si>
    <t>1月につき</t>
    <rPh sb="1" eb="2">
      <t>ツキ</t>
    </rPh>
    <phoneticPr fontId="1"/>
  </si>
  <si>
    <t>緊急時訪問介護加算</t>
    <rPh sb="0" eb="3">
      <t>キンキュウジ</t>
    </rPh>
    <rPh sb="3" eb="5">
      <t>ホウモン</t>
    </rPh>
    <rPh sb="5" eb="7">
      <t>カイゴ</t>
    </rPh>
    <rPh sb="7" eb="9">
      <t>カサン</t>
    </rPh>
    <phoneticPr fontId="1"/>
  </si>
  <si>
    <t>1回につき（身体介護について算定）</t>
    <rPh sb="1" eb="2">
      <t>カイ</t>
    </rPh>
    <rPh sb="6" eb="8">
      <t>シンタイ</t>
    </rPh>
    <rPh sb="8" eb="10">
      <t>カイゴ</t>
    </rPh>
    <rPh sb="14" eb="16">
      <t>サンテイ</t>
    </rPh>
    <phoneticPr fontId="1"/>
  </si>
  <si>
    <t>＋100</t>
    <phoneticPr fontId="1"/>
  </si>
  <si>
    <t>30分以上１時間未満</t>
    <phoneticPr fontId="1"/>
  </si>
  <si>
    <t>１時間以上</t>
    <phoneticPr fontId="1"/>
  </si>
  <si>
    <t>１時間を超えて30分を増すごとに</t>
    <phoneticPr fontId="1"/>
  </si>
  <si>
    <t>＋200</t>
    <phoneticPr fontId="1"/>
  </si>
  <si>
    <t>１割負担</t>
    <rPh sb="1" eb="2">
      <t>ワリ</t>
    </rPh>
    <rPh sb="2" eb="4">
      <t>フタン</t>
    </rPh>
    <phoneticPr fontId="1"/>
  </si>
  <si>
    <t>２割負担</t>
    <rPh sb="1" eb="2">
      <t>ワリ</t>
    </rPh>
    <rPh sb="2" eb="4">
      <t>フタン</t>
    </rPh>
    <phoneticPr fontId="1"/>
  </si>
  <si>
    <t>10割</t>
    <rPh sb="2" eb="3">
      <t>ワリ</t>
    </rPh>
    <phoneticPr fontId="1"/>
  </si>
  <si>
    <t>利用料</t>
    <rPh sb="0" eb="3">
      <t>リヨウリョウ</t>
    </rPh>
    <phoneticPr fontId="1"/>
  </si>
  <si>
    <t>３割負担</t>
    <rPh sb="1" eb="2">
      <t>ワリ</t>
    </rPh>
    <rPh sb="2" eb="4">
      <t>フタン</t>
    </rPh>
    <phoneticPr fontId="1"/>
  </si>
  <si>
    <t>＊　法定代理受領の場合は上記金額の１割、２割又は３割。
　（ただし、経過措置、利用者負担の減免、公費負担がある場合などは、その負担額による。）</t>
    <rPh sb="18" eb="19">
      <t>ワリ</t>
    </rPh>
    <rPh sb="21" eb="22">
      <t>ワリ</t>
    </rPh>
    <rPh sb="22" eb="23">
      <t>マタ</t>
    </rPh>
    <rPh sb="25" eb="26">
      <t>ワリ</t>
    </rPh>
    <phoneticPr fontId="1"/>
  </si>
  <si>
    <t>＊　原則として月途中からのサービス開始又は終了の場合であっても日割り計算は行わない。ただし、月途中に①要介護から要支援に変更となった場合、②要支援から要介護に変更となった場合、③同一保険者管内での転居等により事業所を変更とした場合は日割り計算による。</t>
    <phoneticPr fontId="1"/>
  </si>
  <si>
    <t>＊　通院介助時の待機時間（診察や会計の待ち時間、タクシー通院の際の同乗時間等）</t>
    <phoneticPr fontId="1"/>
  </si>
  <si>
    <t>　　１時間あたり　2,200円　以降、30分ごとに1,100円</t>
    <phoneticPr fontId="1"/>
  </si>
  <si>
    <t xml:space="preserve">＊　夜間（18:00～22:00）又は早朝（6:00～8:00）の場合　             </t>
    <phoneticPr fontId="1"/>
  </si>
  <si>
    <r>
      <t>＊　深夜（22:00～6:00）の場合　　　　　　　　　　　　　　　　　　</t>
    </r>
    <r>
      <rPr>
        <sz val="10"/>
        <rFont val="Century"/>
        <family val="1"/>
      </rPr>
      <t/>
    </r>
    <phoneticPr fontId="1"/>
  </si>
  <si>
    <t>1.指定訪問介護</t>
    <rPh sb="2" eb="4">
      <t>シテイ</t>
    </rPh>
    <rPh sb="4" eb="6">
      <t>ホウモン</t>
    </rPh>
    <rPh sb="6" eb="8">
      <t>カイゴ</t>
    </rPh>
    <phoneticPr fontId="1"/>
  </si>
  <si>
    <t>2.葛飾区総合支援事業　訪問型サービス（区独自基準）</t>
    <rPh sb="2" eb="5">
      <t>カツシカク</t>
    </rPh>
    <rPh sb="5" eb="7">
      <t>ソウゴウ</t>
    </rPh>
    <rPh sb="7" eb="9">
      <t>シエン</t>
    </rPh>
    <rPh sb="9" eb="11">
      <t>ジギョウ</t>
    </rPh>
    <rPh sb="12" eb="14">
      <t>ホウモン</t>
    </rPh>
    <rPh sb="14" eb="15">
      <t>ガタ</t>
    </rPh>
    <rPh sb="20" eb="21">
      <t>ク</t>
    </rPh>
    <rPh sb="21" eb="23">
      <t>ドクジ</t>
    </rPh>
    <rPh sb="23" eb="25">
      <t>キジュン</t>
    </rPh>
    <phoneticPr fontId="1"/>
  </si>
  <si>
    <t xml:space="preserve">（区）訪問型サービスⅠ
　　　生活援助のみ　１回につき
</t>
    <rPh sb="1" eb="2">
      <t>ク</t>
    </rPh>
    <rPh sb="3" eb="5">
      <t>ホウモン</t>
    </rPh>
    <rPh sb="5" eb="6">
      <t>ガタ</t>
    </rPh>
    <rPh sb="15" eb="17">
      <t>セイカツ</t>
    </rPh>
    <rPh sb="17" eb="19">
      <t>エンジョ</t>
    </rPh>
    <rPh sb="23" eb="24">
      <t>カイ</t>
    </rPh>
    <phoneticPr fontId="1"/>
  </si>
  <si>
    <t>１回あたり４５分</t>
    <phoneticPr fontId="1"/>
  </si>
  <si>
    <t>*　提供回数</t>
    <phoneticPr fontId="1"/>
  </si>
  <si>
    <t>*　提供時間</t>
    <phoneticPr fontId="1"/>
  </si>
  <si>
    <t>訪問介護料金表</t>
    <rPh sb="0" eb="2">
      <t>ホウモン</t>
    </rPh>
    <rPh sb="2" eb="4">
      <t>カイゴ</t>
    </rPh>
    <rPh sb="4" eb="6">
      <t>リョウキン</t>
    </rPh>
    <rPh sb="6" eb="7">
      <t>ヒョウ</t>
    </rPh>
    <phoneticPr fontId="1"/>
  </si>
  <si>
    <t>別紙1</t>
    <rPh sb="0" eb="2">
      <t>ベッシ</t>
    </rPh>
    <phoneticPr fontId="1"/>
  </si>
  <si>
    <t>要支援１の認定者は週１回又は週２回、要支援２の認定者は週１回から週３回まで</t>
    <phoneticPr fontId="1"/>
  </si>
  <si>
    <t>身体介護
特定事業所加算Ⅱ</t>
    <rPh sb="0" eb="2">
      <t>シンタイ</t>
    </rPh>
    <rPh sb="2" eb="4">
      <t>カイゴ</t>
    </rPh>
    <rPh sb="5" eb="7">
      <t>トクテイ</t>
    </rPh>
    <rPh sb="7" eb="10">
      <t>ジギョウショ</t>
    </rPh>
    <rPh sb="10" eb="12">
      <t>カサン</t>
    </rPh>
    <phoneticPr fontId="1"/>
  </si>
  <si>
    <t>生活援助
特定事業所加算Ⅱ</t>
    <rPh sb="0" eb="2">
      <t>セイカツ</t>
    </rPh>
    <rPh sb="2" eb="4">
      <t>エンジョ</t>
    </rPh>
    <rPh sb="5" eb="7">
      <t>トクテイ</t>
    </rPh>
    <rPh sb="7" eb="10">
      <t>ジギョウショ</t>
    </rPh>
    <rPh sb="10" eb="12">
      <t>カサン</t>
    </rPh>
    <phoneticPr fontId="1"/>
  </si>
  <si>
    <r>
      <t>＊　訪問介護員２名派遣の場合　　　　　　　　　　　　　　　　　　　　　　　</t>
    </r>
    <r>
      <rPr>
        <sz val="10"/>
        <rFont val="Century"/>
        <family val="1"/>
      </rPr>
      <t/>
    </r>
    <phoneticPr fontId="1"/>
  </si>
  <si>
    <t>１月につき（利用者ごとに、当該月の介護報酬総単位数※について算定）
※基本サービス費+各種加算・減算の単位数</t>
    <rPh sb="1" eb="2">
      <t>ツキ</t>
    </rPh>
    <rPh sb="6" eb="9">
      <t>リヨウシャ</t>
    </rPh>
    <rPh sb="13" eb="15">
      <t>トウガイ</t>
    </rPh>
    <rPh sb="15" eb="16">
      <t>ツキ</t>
    </rPh>
    <rPh sb="17" eb="19">
      <t>カイゴ</t>
    </rPh>
    <rPh sb="19" eb="21">
      <t>ホウシュウ</t>
    </rPh>
    <rPh sb="21" eb="22">
      <t>ソウ</t>
    </rPh>
    <rPh sb="22" eb="25">
      <t>タンイスウ</t>
    </rPh>
    <rPh sb="30" eb="32">
      <t>サンテイ</t>
    </rPh>
    <rPh sb="35" eb="37">
      <t>キホン</t>
    </rPh>
    <rPh sb="41" eb="42">
      <t>ヒ</t>
    </rPh>
    <rPh sb="43" eb="45">
      <t>カクシュ</t>
    </rPh>
    <rPh sb="45" eb="47">
      <t>カサン</t>
    </rPh>
    <rPh sb="48" eb="50">
      <t>ゲンサン</t>
    </rPh>
    <rPh sb="51" eb="54">
      <t>タンイスウ</t>
    </rPh>
    <phoneticPr fontId="1"/>
  </si>
  <si>
    <t xml:space="preserve">（区）訪問型サービスⅡ
　　　生活援助に身体介護を含む　1回につき
</t>
    <rPh sb="1" eb="2">
      <t>ク</t>
    </rPh>
    <rPh sb="3" eb="5">
      <t>ホウモン</t>
    </rPh>
    <rPh sb="5" eb="6">
      <t>ガタ</t>
    </rPh>
    <rPh sb="15" eb="17">
      <t>セイカツ</t>
    </rPh>
    <rPh sb="17" eb="19">
      <t>エンジョ</t>
    </rPh>
    <rPh sb="20" eb="22">
      <t>シンタイ</t>
    </rPh>
    <rPh sb="22" eb="24">
      <t>カイゴ</t>
    </rPh>
    <rPh sb="25" eb="26">
      <t>フク</t>
    </rPh>
    <rPh sb="29" eb="30">
      <t>カイ</t>
    </rPh>
    <phoneticPr fontId="1"/>
  </si>
  <si>
    <t>変更後
単位数</t>
    <rPh sb="0" eb="3">
      <t>ヘンコウゴ</t>
    </rPh>
    <rPh sb="4" eb="7">
      <t>タンイスウ</t>
    </rPh>
    <phoneticPr fontId="1"/>
  </si>
  <si>
    <t>変更前
単位数</t>
    <rPh sb="0" eb="2">
      <t>ヘンコウ</t>
    </rPh>
    <rPh sb="2" eb="3">
      <t>マエ</t>
    </rPh>
    <rPh sb="4" eb="7">
      <t>タンイスウ</t>
    </rPh>
    <phoneticPr fontId="1"/>
  </si>
  <si>
    <t>＋92</t>
    <phoneticPr fontId="1"/>
  </si>
  <si>
    <t>＊　月途中で要支援度が変更となった場合は日割り計算を行う。</t>
    <phoneticPr fontId="1"/>
  </si>
  <si>
    <t>利用料（10割分）
左の単位数×1単位の単価</t>
    <rPh sb="0" eb="3">
      <t>リヨウリョウ</t>
    </rPh>
    <rPh sb="6" eb="8">
      <t>ワリブン</t>
    </rPh>
    <phoneticPr fontId="1"/>
  </si>
  <si>
    <t>サービス内容</t>
    <rPh sb="4" eb="6">
      <t>ナイヨウ</t>
    </rPh>
    <phoneticPr fontId="1"/>
  </si>
  <si>
    <t>90</t>
    <phoneticPr fontId="1"/>
  </si>
  <si>
    <t xml:space="preserve">介護職員等
処遇改善加算（Ⅰ）
</t>
    <rPh sb="0" eb="2">
      <t>カイゴ</t>
    </rPh>
    <rPh sb="2" eb="4">
      <t>ショクイン</t>
    </rPh>
    <rPh sb="4" eb="5">
      <t>トウ</t>
    </rPh>
    <rPh sb="6" eb="8">
      <t>ショグウ</t>
    </rPh>
    <rPh sb="8" eb="10">
      <t>カイゼン</t>
    </rPh>
    <rPh sb="10" eb="12">
      <t>カサン</t>
    </rPh>
    <phoneticPr fontId="1"/>
  </si>
  <si>
    <t>所定単位数×24.5％
※1単位未満の端数は四捨五入</t>
    <rPh sb="0" eb="2">
      <t>ショテイ</t>
    </rPh>
    <rPh sb="2" eb="5">
      <t>タンイスウ</t>
    </rPh>
    <phoneticPr fontId="1"/>
  </si>
  <si>
    <t>2024.6月から</t>
    <rPh sb="6" eb="7">
      <t>ガツ</t>
    </rPh>
    <phoneticPr fontId="1"/>
  </si>
  <si>
    <t>2024.6 改定</t>
    <rPh sb="7" eb="9">
      <t>カイテイ</t>
    </rPh>
    <phoneticPr fontId="1"/>
  </si>
  <si>
    <t>訪問型介護職員等
処遇改善加算(Ⅰ）</t>
    <rPh sb="0" eb="3">
      <t>ホウモンガタ</t>
    </rPh>
    <rPh sb="3" eb="5">
      <t>カイゴ</t>
    </rPh>
    <rPh sb="5" eb="7">
      <t>ショクイン</t>
    </rPh>
    <rPh sb="7" eb="8">
      <t>トウ</t>
    </rPh>
    <rPh sb="9" eb="11">
      <t>ショグウ</t>
    </rPh>
    <rPh sb="11" eb="13">
      <t>カイゼン</t>
    </rPh>
    <rPh sb="13" eb="15">
      <t>カサン</t>
    </rPh>
    <phoneticPr fontId="1"/>
  </si>
  <si>
    <t>+288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</si>
</sst>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quot;¥&quot;#,##0_);[Red]\(&quot;¥&quot;#,##0\)"/>
  </numFmts>
  <fonts count="10" x14ac:knownFonts="1">
    <font>
      <sz val="11"/>
      <name val="ＭＳ Ｐゴシック"/>
      <family val="3"/>
      <charset val="128"/>
    </font>
    <font>
      <sz val="6"/>
      <name val="ＭＳ Ｐゴシック"/>
      <family val="3"/>
      <charset val="128"/>
    </font>
    <font>
      <sz val="10"/>
      <name val="Century"/>
      <family val="1"/>
    </font>
    <font>
      <sz val="10"/>
      <name val="ＭＳ Ｐゴシック"/>
      <family val="3"/>
      <charset val="128"/>
      <scheme val="major"/>
    </font>
    <font>
      <b/>
      <sz val="11"/>
      <name val="ＭＳ Ｐゴシック"/>
      <family val="3"/>
      <charset val="128"/>
      <scheme val="major"/>
    </font>
    <font>
      <sz val="11"/>
      <name val="ＭＳ Ｐゴシック"/>
      <family val="3"/>
      <charset val="128"/>
      <scheme val="major"/>
    </font>
    <font>
      <sz val="11"/>
      <name val="ＭＳ ゴシック"/>
      <family val="3"/>
      <charset val="128"/>
    </font>
    <font>
      <sz val="11"/>
      <name val="ＭＳ Ｐゴシック"/>
      <family val="3"/>
      <charset val="128"/>
    </font>
    <font>
      <sz val="9"/>
      <name val="ＭＳ Ｐゴシック"/>
      <family val="3"/>
      <charset val="128"/>
      <scheme val="major"/>
    </font>
    <font>
      <sz val="8"/>
      <name val="ＭＳ Ｐゴシック"/>
      <family val="3"/>
      <charset val="128"/>
      <scheme val="major"/>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03">
    <xf numFmtId="0" fontId="0" fillId="0" borderId="0" xfId="0">
      <alignment vertical="center"/>
    </xf>
    <xf numFmtId="0" fontId="3" fillId="0" borderId="7" xfId="0" applyFont="1" applyBorder="1" applyAlignment="1">
      <alignment vertical="center" wrapText="1"/>
    </xf>
    <xf numFmtId="0" fontId="4" fillId="0" borderId="0" xfId="0" applyFont="1" applyAlignment="1">
      <alignment vertical="top"/>
    </xf>
    <xf numFmtId="0" fontId="4" fillId="0" borderId="0" xfId="0" applyFont="1">
      <alignment vertical="center"/>
    </xf>
    <xf numFmtId="0" fontId="5" fillId="0" borderId="0" xfId="0" applyFont="1">
      <alignment vertical="center"/>
    </xf>
    <xf numFmtId="0" fontId="5" fillId="0" borderId="11" xfId="0" applyFont="1" applyBorder="1">
      <alignment vertical="center"/>
    </xf>
    <xf numFmtId="0" fontId="5" fillId="0" borderId="2" xfId="0" applyFont="1" applyBorder="1" applyAlignment="1">
      <alignment horizontal="justify" vertical="center"/>
    </xf>
    <xf numFmtId="0" fontId="5" fillId="0" borderId="3" xfId="0" applyFont="1" applyBorder="1" applyAlignment="1">
      <alignment horizontal="justify" vertical="center"/>
    </xf>
    <xf numFmtId="0" fontId="5" fillId="0" borderId="4" xfId="0" applyFont="1" applyBorder="1">
      <alignment vertical="center"/>
    </xf>
    <xf numFmtId="0" fontId="5" fillId="0" borderId="1" xfId="0" applyFont="1" applyBorder="1" applyAlignment="1">
      <alignment horizontal="justify" vertical="center"/>
    </xf>
    <xf numFmtId="0" fontId="5" fillId="0" borderId="0" xfId="0" applyFont="1" applyAlignment="1">
      <alignment horizontal="left"/>
    </xf>
    <xf numFmtId="0" fontId="5" fillId="0" borderId="0" xfId="0" applyFont="1" applyAlignment="1"/>
    <xf numFmtId="0" fontId="5" fillId="0" borderId="8" xfId="0" applyFont="1" applyBorder="1">
      <alignment vertical="center"/>
    </xf>
    <xf numFmtId="49" fontId="5" fillId="0" borderId="8" xfId="0" applyNumberFormat="1" applyFont="1" applyBorder="1" applyAlignment="1">
      <alignment horizontal="right" vertical="center"/>
    </xf>
    <xf numFmtId="0" fontId="5" fillId="0" borderId="10" xfId="0" applyFont="1" applyBorder="1" applyAlignment="1">
      <alignment horizontal="right" vertical="center"/>
    </xf>
    <xf numFmtId="0" fontId="5" fillId="0" borderId="8" xfId="0" applyFont="1" applyBorder="1" applyAlignment="1">
      <alignment horizontal="right" vertical="center"/>
    </xf>
    <xf numFmtId="0" fontId="5" fillId="0" borderId="7" xfId="0" applyFont="1" applyBorder="1" applyAlignment="1">
      <alignment vertical="center" wrapText="1"/>
    </xf>
    <xf numFmtId="0" fontId="5" fillId="0" borderId="7" xfId="0" applyFont="1" applyBorder="1">
      <alignment vertical="center"/>
    </xf>
    <xf numFmtId="49" fontId="5" fillId="0" borderId="7" xfId="0" applyNumberFormat="1" applyFont="1" applyBorder="1" applyAlignment="1">
      <alignment horizontal="right" vertical="center"/>
    </xf>
    <xf numFmtId="0" fontId="5" fillId="0" borderId="9" xfId="0" applyFont="1" applyBorder="1" applyAlignment="1">
      <alignment horizontal="right" vertical="center"/>
    </xf>
    <xf numFmtId="0" fontId="5" fillId="0" borderId="7" xfId="0" applyFont="1" applyBorder="1" applyAlignment="1">
      <alignment horizontal="right" vertical="center"/>
    </xf>
    <xf numFmtId="0" fontId="6" fillId="0" borderId="0" xfId="0" applyFont="1" applyAlignment="1">
      <alignment horizontal="justify" vertical="center"/>
    </xf>
    <xf numFmtId="5" fontId="5" fillId="0" borderId="8" xfId="0" applyNumberFormat="1" applyFont="1" applyBorder="1" applyAlignment="1">
      <alignment horizontal="right" vertical="center"/>
    </xf>
    <xf numFmtId="5" fontId="5" fillId="0" borderId="10" xfId="0" applyNumberFormat="1" applyFont="1" applyBorder="1" applyAlignment="1">
      <alignment horizontal="right" vertical="center"/>
    </xf>
    <xf numFmtId="5" fontId="5" fillId="0" borderId="7" xfId="0" applyNumberFormat="1" applyFont="1" applyBorder="1" applyAlignment="1">
      <alignment horizontal="right" vertical="center"/>
    </xf>
    <xf numFmtId="5" fontId="5" fillId="0" borderId="9" xfId="0" applyNumberFormat="1" applyFont="1" applyBorder="1" applyAlignment="1">
      <alignment horizontal="right" vertical="center"/>
    </xf>
    <xf numFmtId="176" fontId="5" fillId="0" borderId="10" xfId="1" applyNumberFormat="1" applyFont="1" applyFill="1" applyBorder="1" applyAlignment="1">
      <alignment horizontal="right" vertical="center"/>
    </xf>
    <xf numFmtId="176" fontId="5" fillId="0" borderId="8" xfId="1" applyNumberFormat="1" applyFont="1" applyFill="1" applyBorder="1" applyAlignment="1">
      <alignment horizontal="right" vertical="center"/>
    </xf>
    <xf numFmtId="176" fontId="5" fillId="0" borderId="9" xfId="1" applyNumberFormat="1" applyFont="1" applyFill="1" applyBorder="1" applyAlignment="1">
      <alignment horizontal="right" vertical="center"/>
    </xf>
    <xf numFmtId="176" fontId="5" fillId="0" borderId="7" xfId="1" applyNumberFormat="1" applyFont="1" applyFill="1" applyBorder="1" applyAlignment="1">
      <alignment horizontal="right" vertical="center"/>
    </xf>
    <xf numFmtId="0" fontId="5" fillId="0" borderId="15"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justify" vertical="center"/>
    </xf>
    <xf numFmtId="0" fontId="3" fillId="0" borderId="0" xfId="0" applyFont="1" applyAlignment="1">
      <alignment horizontal="left" vertical="center"/>
    </xf>
    <xf numFmtId="0" fontId="5" fillId="2" borderId="2" xfId="0" applyFont="1" applyFill="1" applyBorder="1">
      <alignment vertical="center"/>
    </xf>
    <xf numFmtId="0" fontId="5" fillId="2" borderId="3" xfId="0" applyFont="1" applyFill="1" applyBorder="1">
      <alignment vertical="center"/>
    </xf>
    <xf numFmtId="49" fontId="5" fillId="2" borderId="4" xfId="0" applyNumberFormat="1" applyFont="1" applyFill="1" applyBorder="1" applyAlignment="1">
      <alignment horizontal="right" vertical="center"/>
    </xf>
    <xf numFmtId="0" fontId="5" fillId="2" borderId="1" xfId="0" applyFont="1" applyFill="1" applyBorder="1">
      <alignment vertical="center"/>
    </xf>
    <xf numFmtId="0" fontId="5" fillId="2" borderId="4" xfId="0" applyFont="1" applyFill="1" applyBorder="1">
      <alignment vertical="center"/>
    </xf>
    <xf numFmtId="0" fontId="5" fillId="2" borderId="11" xfId="0" applyFont="1" applyFill="1" applyBorder="1">
      <alignment vertical="center"/>
    </xf>
    <xf numFmtId="0" fontId="5" fillId="2" borderId="7" xfId="0" applyFont="1" applyFill="1" applyBorder="1">
      <alignment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lignment vertical="center"/>
    </xf>
    <xf numFmtId="0" fontId="5" fillId="0" borderId="13" xfId="0" applyFont="1" applyBorder="1">
      <alignment vertical="center"/>
    </xf>
    <xf numFmtId="0" fontId="5" fillId="0" borderId="15" xfId="0" applyFont="1" applyBorder="1">
      <alignment vertical="center"/>
    </xf>
    <xf numFmtId="0" fontId="5" fillId="0" borderId="2" xfId="0" applyFont="1" applyBorder="1">
      <alignment vertical="center"/>
    </xf>
    <xf numFmtId="0" fontId="5" fillId="0" borderId="3" xfId="0" applyFont="1" applyBorder="1">
      <alignment vertical="center"/>
    </xf>
    <xf numFmtId="49" fontId="5" fillId="0" borderId="4" xfId="0" applyNumberFormat="1" applyFont="1" applyBorder="1" applyAlignment="1">
      <alignment horizontal="right" vertical="center"/>
    </xf>
    <xf numFmtId="0" fontId="5" fillId="0" borderId="1" xfId="0" applyFont="1" applyBorder="1">
      <alignment vertical="center"/>
    </xf>
    <xf numFmtId="0" fontId="5" fillId="0" borderId="0" xfId="0" applyFont="1" applyAlignment="1">
      <alignment vertical="center" wrapText="1"/>
    </xf>
    <xf numFmtId="0" fontId="5" fillId="0" borderId="18" xfId="0" applyFont="1" applyBorder="1">
      <alignment vertical="center"/>
    </xf>
    <xf numFmtId="0" fontId="5" fillId="0" borderId="18" xfId="0" applyFont="1" applyBorder="1" applyAlignment="1">
      <alignment horizontal="right" vertical="center"/>
    </xf>
    <xf numFmtId="49" fontId="5" fillId="0" borderId="6" xfId="0" applyNumberFormat="1" applyFont="1" applyBorder="1" applyAlignment="1">
      <alignment horizontal="right" vertical="center"/>
    </xf>
    <xf numFmtId="0" fontId="5" fillId="0" borderId="6" xfId="0" applyFont="1" applyBorder="1" applyAlignment="1">
      <alignment horizontal="right" vertical="center"/>
    </xf>
    <xf numFmtId="0" fontId="3" fillId="0" borderId="6" xfId="0" applyFont="1" applyBorder="1" applyAlignment="1">
      <alignment vertical="center" wrapText="1"/>
    </xf>
    <xf numFmtId="49" fontId="5" fillId="0" borderId="18" xfId="0" applyNumberFormat="1" applyFont="1" applyBorder="1" applyAlignment="1">
      <alignment horizontal="right" vertical="center"/>
    </xf>
    <xf numFmtId="0" fontId="5" fillId="0" borderId="6" xfId="0" applyFont="1" applyBorder="1">
      <alignment vertical="center"/>
    </xf>
    <xf numFmtId="0" fontId="9" fillId="0" borderId="0" xfId="0" applyFont="1" applyAlignment="1">
      <alignment horizontal="left" vertical="center" wrapText="1"/>
    </xf>
    <xf numFmtId="49" fontId="5" fillId="0" borderId="0" xfId="0" applyNumberFormat="1" applyFont="1" applyAlignment="1">
      <alignment horizontal="right" vertical="center"/>
    </xf>
    <xf numFmtId="176" fontId="5" fillId="0" borderId="0" xfId="1" applyNumberFormat="1" applyFont="1" applyFill="1" applyBorder="1" applyAlignment="1">
      <alignment horizontal="right"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vertical="center" wrapText="1"/>
    </xf>
    <xf numFmtId="0" fontId="6" fillId="0" borderId="5" xfId="0" applyFont="1" applyBorder="1" applyAlignment="1">
      <alignment horizontal="justify" vertical="center"/>
    </xf>
    <xf numFmtId="0" fontId="5" fillId="0" borderId="0" xfId="0" applyFont="1" applyAlignment="1">
      <alignment horizontal="justify" vertical="center"/>
    </xf>
    <xf numFmtId="0" fontId="5" fillId="0" borderId="14" xfId="0" applyFont="1" applyBorder="1" applyAlignment="1">
      <alignment horizontal="center" vertical="center"/>
    </xf>
    <xf numFmtId="0" fontId="5" fillId="0" borderId="8"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wrapText="1"/>
    </xf>
    <xf numFmtId="0" fontId="6" fillId="0" borderId="0" xfId="0" applyFont="1" applyAlignment="1">
      <alignment horizontal="justify" vertical="center"/>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wrapText="1"/>
    </xf>
    <xf numFmtId="0" fontId="9" fillId="0" borderId="9" xfId="0" applyFont="1" applyBorder="1" applyAlignment="1">
      <alignment horizontal="left" vertical="center" wrapText="1"/>
    </xf>
    <xf numFmtId="0" fontId="9" fillId="0" borderId="13" xfId="0" applyFont="1" applyBorder="1" applyAlignment="1">
      <alignment horizontal="left" vertical="center" wrapText="1"/>
    </xf>
    <xf numFmtId="0" fontId="5" fillId="0" borderId="18" xfId="0" applyFont="1" applyBorder="1" applyAlignment="1">
      <alignment horizontal="left" vertical="center" wrapText="1"/>
    </xf>
    <xf numFmtId="0" fontId="5" fillId="2" borderId="14" xfId="0" applyFont="1" applyFill="1" applyBorder="1" applyAlignment="1">
      <alignment vertical="center" wrapText="1"/>
    </xf>
    <xf numFmtId="0" fontId="5" fillId="2" borderId="8" xfId="0" applyFont="1" applyFill="1" applyBorder="1" applyAlignment="1">
      <alignment vertical="center" wrapText="1"/>
    </xf>
    <xf numFmtId="0" fontId="5" fillId="0" borderId="14" xfId="0" applyFont="1" applyBorder="1" applyAlignment="1">
      <alignment vertical="top" wrapText="1"/>
    </xf>
    <xf numFmtId="0" fontId="5" fillId="0" borderId="17" xfId="0" applyFont="1" applyBorder="1" applyAlignment="1">
      <alignment vertical="top"/>
    </xf>
    <xf numFmtId="0" fontId="5" fillId="0" borderId="8" xfId="0" applyFont="1" applyBorder="1" applyAlignment="1">
      <alignment vertical="top"/>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2" xfId="0" applyFont="1" applyFill="1" applyBorder="1" applyAlignment="1">
      <alignment horizontal="left" vertical="center" wrapText="1"/>
    </xf>
    <xf numFmtId="49" fontId="8" fillId="2" borderId="15" xfId="0" applyNumberFormat="1" applyFont="1" applyFill="1" applyBorder="1" applyAlignment="1">
      <alignment horizontal="left" vertical="center" wrapText="1"/>
    </xf>
    <xf numFmtId="49" fontId="8" fillId="2" borderId="18" xfId="0" applyNumberFormat="1" applyFont="1" applyFill="1" applyBorder="1" applyAlignment="1">
      <alignment horizontal="left" vertical="center" wrapText="1"/>
    </xf>
    <xf numFmtId="49" fontId="8" fillId="2" borderId="16" xfId="0" applyNumberFormat="1" applyFont="1" applyFill="1" applyBorder="1" applyAlignment="1">
      <alignment horizontal="left" vertical="center" wrapText="1"/>
    </xf>
    <xf numFmtId="49" fontId="8" fillId="2" borderId="10" xfId="0" applyNumberFormat="1" applyFont="1" applyFill="1" applyBorder="1" applyAlignment="1">
      <alignment horizontal="left" vertical="center" wrapText="1"/>
    </xf>
    <xf numFmtId="49" fontId="8" fillId="2" borderId="5" xfId="0" applyNumberFormat="1" applyFont="1" applyFill="1" applyBorder="1" applyAlignment="1">
      <alignment horizontal="left" vertical="center" wrapText="1"/>
    </xf>
    <xf numFmtId="49" fontId="8" fillId="2" borderId="12" xfId="0" applyNumberFormat="1" applyFont="1" applyFill="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
  <sheetViews>
    <sheetView tabSelected="1" topLeftCell="A37" zoomScaleNormal="100" zoomScaleSheetLayoutView="100" workbookViewId="0">
      <selection activeCell="K47" sqref="K47"/>
    </sheetView>
  </sheetViews>
  <sheetFormatPr defaultColWidth="9" defaultRowHeight="18" customHeight="1" x14ac:dyDescent="0.2"/>
  <cols>
    <col min="1" max="1" width="20.453125" style="4" customWidth="1"/>
    <col min="2" max="2" width="28.1796875" style="4" customWidth="1"/>
    <col min="3" max="3" width="8" style="4" customWidth="1"/>
    <col min="4" max="4" width="7.08984375" style="4" customWidth="1"/>
    <col min="5" max="5" width="9.08984375" style="4" customWidth="1"/>
    <col min="6" max="6" width="8.453125" style="4" customWidth="1"/>
    <col min="7" max="7" width="7.90625" style="4" customWidth="1"/>
    <col min="8" max="8" width="6.90625" style="4" customWidth="1"/>
    <col min="9" max="16384" width="9" style="4"/>
  </cols>
  <sheetData>
    <row r="1" spans="1:8" s="3" customFormat="1" ht="18" customHeight="1" x14ac:dyDescent="0.2">
      <c r="A1" s="2" t="s">
        <v>35</v>
      </c>
      <c r="F1" s="4" t="s">
        <v>36</v>
      </c>
      <c r="G1" s="33" t="s">
        <v>53</v>
      </c>
    </row>
    <row r="2" spans="1:8" ht="18" customHeight="1" x14ac:dyDescent="0.2">
      <c r="A2" s="4" t="s">
        <v>29</v>
      </c>
    </row>
    <row r="3" spans="1:8" ht="18" customHeight="1" x14ac:dyDescent="0.2">
      <c r="A3" s="68"/>
      <c r="B3" s="68"/>
      <c r="C3" s="75" t="s">
        <v>44</v>
      </c>
      <c r="D3" s="75" t="s">
        <v>43</v>
      </c>
      <c r="E3" s="72" t="s">
        <v>21</v>
      </c>
      <c r="F3" s="73"/>
      <c r="G3" s="73"/>
      <c r="H3" s="74"/>
    </row>
    <row r="4" spans="1:8" ht="18" customHeight="1" x14ac:dyDescent="0.2">
      <c r="A4" s="69"/>
      <c r="B4" s="69"/>
      <c r="C4" s="69"/>
      <c r="D4" s="69"/>
      <c r="E4" s="62" t="s">
        <v>20</v>
      </c>
      <c r="F4" s="62" t="s">
        <v>18</v>
      </c>
      <c r="G4" s="62" t="s">
        <v>19</v>
      </c>
      <c r="H4" s="63" t="s">
        <v>22</v>
      </c>
    </row>
    <row r="5" spans="1:8" ht="18" customHeight="1" x14ac:dyDescent="0.2">
      <c r="A5" s="86" t="s">
        <v>38</v>
      </c>
      <c r="B5" s="5" t="s">
        <v>1</v>
      </c>
      <c r="C5" s="5">
        <v>184</v>
      </c>
      <c r="D5" s="39">
        <v>179</v>
      </c>
      <c r="E5" s="22">
        <f>ROUNDDOWN(D5*11.4,0)</f>
        <v>2040</v>
      </c>
      <c r="F5" s="23">
        <f>E5-ROUNDDOWN(E5*0.9,0)</f>
        <v>204</v>
      </c>
      <c r="G5" s="23">
        <f>E5-ROUNDDOWN(E5*0.8,0)</f>
        <v>408</v>
      </c>
      <c r="H5" s="24">
        <f>E5-ROUNDDOWN(E5*0.7,0)</f>
        <v>612</v>
      </c>
    </row>
    <row r="6" spans="1:8" ht="18" customHeight="1" x14ac:dyDescent="0.2">
      <c r="A6" s="87"/>
      <c r="B6" s="6" t="s">
        <v>2</v>
      </c>
      <c r="C6" s="47">
        <v>275</v>
      </c>
      <c r="D6" s="34">
        <v>268</v>
      </c>
      <c r="E6" s="22">
        <f t="shared" ref="E6:E11" si="0">ROUNDDOWN(D6*11.4,0)</f>
        <v>3055</v>
      </c>
      <c r="F6" s="23">
        <f t="shared" ref="F6:F11" si="1">E6-ROUNDDOWN(E6*0.9,0)</f>
        <v>306</v>
      </c>
      <c r="G6" s="23">
        <f t="shared" ref="G6:G11" si="2">E6-ROUNDDOWN(E6*0.8,0)</f>
        <v>611</v>
      </c>
      <c r="H6" s="24">
        <f t="shared" ref="H6:H11" si="3">E6-ROUNDDOWN(E6*0.7,0)</f>
        <v>917</v>
      </c>
    </row>
    <row r="7" spans="1:8" ht="18" customHeight="1" x14ac:dyDescent="0.2">
      <c r="A7" s="87"/>
      <c r="B7" s="6" t="s">
        <v>14</v>
      </c>
      <c r="C7" s="47">
        <v>436</v>
      </c>
      <c r="D7" s="34">
        <v>426</v>
      </c>
      <c r="E7" s="22">
        <f t="shared" si="0"/>
        <v>4856</v>
      </c>
      <c r="F7" s="23">
        <f t="shared" si="1"/>
        <v>486</v>
      </c>
      <c r="G7" s="23">
        <f t="shared" si="2"/>
        <v>972</v>
      </c>
      <c r="H7" s="24">
        <f t="shared" si="3"/>
        <v>1457</v>
      </c>
    </row>
    <row r="8" spans="1:8" ht="18" customHeight="1" x14ac:dyDescent="0.2">
      <c r="A8" s="87"/>
      <c r="B8" s="7" t="s">
        <v>15</v>
      </c>
      <c r="C8" s="48">
        <v>637</v>
      </c>
      <c r="D8" s="35">
        <v>624</v>
      </c>
      <c r="E8" s="22">
        <f t="shared" si="0"/>
        <v>7113</v>
      </c>
      <c r="F8" s="23">
        <f t="shared" si="1"/>
        <v>712</v>
      </c>
      <c r="G8" s="23">
        <f t="shared" si="2"/>
        <v>1423</v>
      </c>
      <c r="H8" s="24">
        <f t="shared" si="3"/>
        <v>2134</v>
      </c>
    </row>
    <row r="9" spans="1:8" ht="18" customHeight="1" x14ac:dyDescent="0.2">
      <c r="A9" s="88"/>
      <c r="B9" s="8" t="s">
        <v>16</v>
      </c>
      <c r="C9" s="49" t="s">
        <v>45</v>
      </c>
      <c r="D9" s="36" t="s">
        <v>49</v>
      </c>
      <c r="E9" s="22">
        <f t="shared" si="0"/>
        <v>1026</v>
      </c>
      <c r="F9" s="23">
        <f t="shared" si="1"/>
        <v>103</v>
      </c>
      <c r="G9" s="23">
        <f t="shared" si="2"/>
        <v>206</v>
      </c>
      <c r="H9" s="24">
        <f t="shared" si="3"/>
        <v>308</v>
      </c>
    </row>
    <row r="10" spans="1:8" ht="18" customHeight="1" x14ac:dyDescent="0.2">
      <c r="A10" s="86" t="s">
        <v>39</v>
      </c>
      <c r="B10" s="9" t="s">
        <v>3</v>
      </c>
      <c r="C10" s="50">
        <v>201</v>
      </c>
      <c r="D10" s="37">
        <v>197</v>
      </c>
      <c r="E10" s="22">
        <f t="shared" si="0"/>
        <v>2245</v>
      </c>
      <c r="F10" s="23">
        <f t="shared" si="1"/>
        <v>225</v>
      </c>
      <c r="G10" s="23">
        <f t="shared" si="2"/>
        <v>449</v>
      </c>
      <c r="H10" s="24">
        <f t="shared" si="3"/>
        <v>674</v>
      </c>
    </row>
    <row r="11" spans="1:8" ht="18" customHeight="1" x14ac:dyDescent="0.2">
      <c r="A11" s="88"/>
      <c r="B11" s="8" t="s">
        <v>4</v>
      </c>
      <c r="C11" s="8">
        <v>248</v>
      </c>
      <c r="D11" s="38">
        <v>242</v>
      </c>
      <c r="E11" s="22">
        <f t="shared" si="0"/>
        <v>2758</v>
      </c>
      <c r="F11" s="23">
        <f t="shared" si="1"/>
        <v>276</v>
      </c>
      <c r="G11" s="23">
        <f t="shared" si="2"/>
        <v>552</v>
      </c>
      <c r="H11" s="24">
        <f t="shared" si="3"/>
        <v>828</v>
      </c>
    </row>
    <row r="12" spans="1:8" s="11" customFormat="1" ht="18" customHeight="1" x14ac:dyDescent="0.2">
      <c r="A12" s="10" t="s">
        <v>27</v>
      </c>
      <c r="D12" s="11" t="s">
        <v>5</v>
      </c>
    </row>
    <row r="13" spans="1:8" s="11" customFormat="1" ht="18" customHeight="1" x14ac:dyDescent="0.25">
      <c r="A13" s="10" t="s">
        <v>28</v>
      </c>
      <c r="D13" s="11" t="s">
        <v>6</v>
      </c>
    </row>
    <row r="14" spans="1:8" s="11" customFormat="1" ht="18" customHeight="1" x14ac:dyDescent="0.25">
      <c r="A14" s="10" t="s">
        <v>40</v>
      </c>
      <c r="D14" s="11" t="s">
        <v>7</v>
      </c>
    </row>
    <row r="15" spans="1:8" s="11" customFormat="1" ht="9.75" customHeight="1" x14ac:dyDescent="0.2">
      <c r="A15" s="10"/>
    </row>
    <row r="16" spans="1:8" ht="18" customHeight="1" x14ac:dyDescent="0.2">
      <c r="A16" s="4" t="s">
        <v>8</v>
      </c>
    </row>
    <row r="17" spans="1:8" ht="12.75" customHeight="1" x14ac:dyDescent="0.2">
      <c r="A17" s="68"/>
      <c r="B17" s="46"/>
      <c r="C17" s="42"/>
      <c r="D17" s="68" t="s">
        <v>0</v>
      </c>
      <c r="E17" s="72" t="s">
        <v>21</v>
      </c>
      <c r="F17" s="73"/>
      <c r="G17" s="73"/>
      <c r="H17" s="74"/>
    </row>
    <row r="18" spans="1:8" ht="18" customHeight="1" x14ac:dyDescent="0.2">
      <c r="A18" s="69"/>
      <c r="B18" s="44"/>
      <c r="C18" s="43"/>
      <c r="D18" s="69"/>
      <c r="E18" s="62" t="s">
        <v>20</v>
      </c>
      <c r="F18" s="62" t="s">
        <v>18</v>
      </c>
      <c r="G18" s="63" t="s">
        <v>19</v>
      </c>
      <c r="H18" s="62" t="s">
        <v>22</v>
      </c>
    </row>
    <row r="19" spans="1:8" ht="18" customHeight="1" x14ac:dyDescent="0.2">
      <c r="A19" s="12" t="s">
        <v>9</v>
      </c>
      <c r="B19" s="44" t="s">
        <v>10</v>
      </c>
      <c r="C19" s="45"/>
      <c r="D19" s="13" t="s">
        <v>17</v>
      </c>
      <c r="E19" s="14">
        <f>ROUNDDOWN(D19*11.4,0)</f>
        <v>2280</v>
      </c>
      <c r="F19" s="15">
        <f t="shared" ref="F19:F20" si="4">E19-ROUNDDOWN(E19*0.9,0)</f>
        <v>228</v>
      </c>
      <c r="G19" s="14">
        <f t="shared" ref="G19:G20" si="5">E19-ROUNDDOWN(E19*0.8,0)</f>
        <v>456</v>
      </c>
      <c r="H19" s="15">
        <f t="shared" ref="H19:H20" si="6">E19-ROUNDDOWN(E19*0.7,0)</f>
        <v>684</v>
      </c>
    </row>
    <row r="20" spans="1:8" ht="18" customHeight="1" x14ac:dyDescent="0.2">
      <c r="A20" s="1" t="s">
        <v>11</v>
      </c>
      <c r="B20" s="17" t="s">
        <v>12</v>
      </c>
      <c r="C20" s="17"/>
      <c r="D20" s="18" t="s">
        <v>13</v>
      </c>
      <c r="E20" s="19">
        <f t="shared" ref="E20" si="7">ROUNDDOWN(D20*11.4,0)</f>
        <v>1140</v>
      </c>
      <c r="F20" s="20">
        <f t="shared" si="4"/>
        <v>114</v>
      </c>
      <c r="G20" s="19">
        <f t="shared" si="5"/>
        <v>228</v>
      </c>
      <c r="H20" s="20">
        <f t="shared" si="6"/>
        <v>342</v>
      </c>
    </row>
    <row r="21" spans="1:8" ht="18.75" customHeight="1" x14ac:dyDescent="0.2">
      <c r="A21" s="56" t="s">
        <v>52</v>
      </c>
      <c r="B21" s="52"/>
      <c r="C21" s="58"/>
      <c r="D21" s="57"/>
      <c r="E21" s="53"/>
      <c r="F21" s="55"/>
      <c r="G21" s="53"/>
      <c r="H21" s="55"/>
    </row>
    <row r="22" spans="1:8" ht="37.5" customHeight="1" x14ac:dyDescent="0.2">
      <c r="A22" s="84" t="s">
        <v>50</v>
      </c>
      <c r="B22" s="89" t="s">
        <v>41</v>
      </c>
      <c r="C22" s="90"/>
      <c r="D22" s="93" t="s">
        <v>51</v>
      </c>
      <c r="E22" s="94"/>
      <c r="F22" s="95"/>
      <c r="G22" s="99" t="s">
        <v>47</v>
      </c>
      <c r="H22" s="100"/>
    </row>
    <row r="23" spans="1:8" ht="37.5" customHeight="1" x14ac:dyDescent="0.2">
      <c r="A23" s="85"/>
      <c r="B23" s="91"/>
      <c r="C23" s="92"/>
      <c r="D23" s="96"/>
      <c r="E23" s="97"/>
      <c r="F23" s="98"/>
      <c r="G23" s="101"/>
      <c r="H23" s="102"/>
    </row>
    <row r="24" spans="1:8" ht="33.65" customHeight="1" x14ac:dyDescent="0.2">
      <c r="A24" s="83" t="s">
        <v>23</v>
      </c>
      <c r="B24" s="83"/>
      <c r="C24" s="83"/>
      <c r="D24" s="83"/>
      <c r="E24" s="83"/>
      <c r="F24" s="83"/>
      <c r="G24" s="83"/>
      <c r="H24" s="83"/>
    </row>
    <row r="25" spans="1:8" ht="43.5" customHeight="1" x14ac:dyDescent="0.2">
      <c r="A25" s="65" t="s">
        <v>24</v>
      </c>
      <c r="B25" s="65"/>
      <c r="C25" s="65"/>
      <c r="D25" s="65"/>
      <c r="E25" s="65"/>
      <c r="F25" s="65"/>
      <c r="G25" s="65"/>
      <c r="H25" s="65"/>
    </row>
    <row r="26" spans="1:8" ht="30" customHeight="1" x14ac:dyDescent="0.2">
      <c r="A26" s="64" t="s">
        <v>46</v>
      </c>
      <c r="B26" s="64"/>
      <c r="C26" s="64"/>
      <c r="D26" s="64"/>
      <c r="E26" s="64"/>
      <c r="F26" s="64"/>
      <c r="G26" s="64"/>
      <c r="H26" s="64"/>
    </row>
    <row r="27" spans="1:8" ht="24" customHeight="1" x14ac:dyDescent="0.2">
      <c r="A27" s="31" t="s">
        <v>25</v>
      </c>
      <c r="B27" s="31"/>
      <c r="C27" s="31"/>
      <c r="D27" s="32"/>
      <c r="E27" s="32"/>
      <c r="F27" s="32"/>
      <c r="G27" s="32"/>
      <c r="H27" s="32"/>
    </row>
    <row r="28" spans="1:8" ht="19.5" customHeight="1" x14ac:dyDescent="0.2">
      <c r="A28" s="67" t="s">
        <v>26</v>
      </c>
      <c r="B28" s="67"/>
      <c r="C28" s="67"/>
      <c r="D28" s="67"/>
      <c r="E28" s="67"/>
      <c r="F28" s="67"/>
      <c r="G28" s="67"/>
      <c r="H28" s="67"/>
    </row>
    <row r="29" spans="1:8" ht="23.25" customHeight="1" x14ac:dyDescent="0.2">
      <c r="A29" s="66" t="s">
        <v>30</v>
      </c>
      <c r="B29" s="66"/>
      <c r="C29" s="66"/>
      <c r="D29" s="66"/>
      <c r="E29" s="66"/>
      <c r="F29" s="66"/>
      <c r="G29" s="66"/>
      <c r="H29" s="21"/>
    </row>
    <row r="30" spans="1:8" ht="28.5" customHeight="1" x14ac:dyDescent="0.2">
      <c r="A30" s="30"/>
      <c r="B30" s="42"/>
      <c r="C30" s="75" t="s">
        <v>44</v>
      </c>
      <c r="D30" s="75" t="s">
        <v>43</v>
      </c>
      <c r="E30" s="72" t="s">
        <v>21</v>
      </c>
      <c r="F30" s="73"/>
      <c r="G30" s="73"/>
      <c r="H30" s="74"/>
    </row>
    <row r="31" spans="1:8" ht="18" customHeight="1" x14ac:dyDescent="0.2">
      <c r="A31" s="41" t="s">
        <v>48</v>
      </c>
      <c r="B31" s="43"/>
      <c r="C31" s="69"/>
      <c r="D31" s="69"/>
      <c r="E31" s="62" t="s">
        <v>20</v>
      </c>
      <c r="F31" s="62" t="s">
        <v>18</v>
      </c>
      <c r="G31" s="62" t="s">
        <v>19</v>
      </c>
      <c r="H31" s="63" t="s">
        <v>22</v>
      </c>
    </row>
    <row r="32" spans="1:8" ht="34" customHeight="1" x14ac:dyDescent="0.2">
      <c r="A32" s="77" t="s">
        <v>31</v>
      </c>
      <c r="B32" s="78"/>
      <c r="C32" s="17">
        <v>224</v>
      </c>
      <c r="D32" s="40">
        <v>220</v>
      </c>
      <c r="E32" s="22">
        <f>ROUNDDOWN(D32*11.4,0)</f>
        <v>2508</v>
      </c>
      <c r="F32" s="23">
        <f>E32-ROUNDDOWN(E32*0.9,0)</f>
        <v>251</v>
      </c>
      <c r="G32" s="23">
        <f>E32-ROUNDDOWN(E32*0.8,0)</f>
        <v>502</v>
      </c>
      <c r="H32" s="24">
        <f>E32-ROUNDDOWN(E32*0.7,0)</f>
        <v>753</v>
      </c>
    </row>
    <row r="33" spans="1:8" ht="30" customHeight="1" x14ac:dyDescent="0.2">
      <c r="A33" s="79" t="s">
        <v>42</v>
      </c>
      <c r="B33" s="80"/>
      <c r="C33" s="12">
        <v>270</v>
      </c>
      <c r="D33" s="12">
        <v>270</v>
      </c>
      <c r="E33" s="24">
        <f t="shared" ref="E33" si="8">ROUNDDOWN(D33*11.4,0)</f>
        <v>3078</v>
      </c>
      <c r="F33" s="25">
        <f t="shared" ref="F33" si="9">E33-ROUNDDOWN(E33*0.9,0)</f>
        <v>308</v>
      </c>
      <c r="G33" s="25">
        <f t="shared" ref="G33" si="10">E33-ROUNDDOWN(E33*0.8,0)</f>
        <v>616</v>
      </c>
      <c r="H33" s="24">
        <f t="shared" ref="H33" si="11">E33-ROUNDDOWN(E33*0.7,0)</f>
        <v>924</v>
      </c>
    </row>
    <row r="34" spans="1:8" ht="18" customHeight="1" x14ac:dyDescent="0.2">
      <c r="A34" s="21"/>
      <c r="B34" s="21"/>
      <c r="C34" s="21"/>
      <c r="D34" s="21"/>
      <c r="E34" s="21"/>
      <c r="F34" s="21"/>
      <c r="G34" s="21"/>
      <c r="H34" s="21"/>
    </row>
    <row r="35" spans="1:8" ht="30" customHeight="1" x14ac:dyDescent="0.2">
      <c r="A35" s="21" t="s">
        <v>33</v>
      </c>
      <c r="B35"/>
      <c r="C35"/>
      <c r="D35"/>
    </row>
    <row r="36" spans="1:8" ht="28.5" customHeight="1" x14ac:dyDescent="0.2">
      <c r="A36" s="76" t="s">
        <v>37</v>
      </c>
      <c r="B36" s="76"/>
      <c r="C36" s="76"/>
      <c r="D36" s="76"/>
      <c r="E36" s="76"/>
      <c r="F36" s="76"/>
      <c r="G36" s="76"/>
      <c r="H36" s="76"/>
    </row>
    <row r="37" spans="1:8" ht="12" customHeight="1" x14ac:dyDescent="0.2">
      <c r="A37" s="21" t="s">
        <v>34</v>
      </c>
      <c r="B37"/>
      <c r="C37"/>
      <c r="D37"/>
    </row>
    <row r="38" spans="1:8" ht="18" customHeight="1" x14ac:dyDescent="0.2">
      <c r="A38" s="21" t="s">
        <v>32</v>
      </c>
      <c r="B38" s="21"/>
      <c r="C38" s="21"/>
      <c r="D38" s="21"/>
      <c r="E38" s="21"/>
      <c r="F38" s="21"/>
      <c r="G38" s="21"/>
    </row>
    <row r="39" spans="1:8" ht="18" customHeight="1" x14ac:dyDescent="0.2">
      <c r="A39" s="21"/>
      <c r="B39"/>
      <c r="C39"/>
      <c r="D39"/>
    </row>
    <row r="40" spans="1:8" ht="18" customHeight="1" x14ac:dyDescent="0.2">
      <c r="A40" s="4" t="s">
        <v>8</v>
      </c>
    </row>
    <row r="41" spans="1:8" ht="18" customHeight="1" x14ac:dyDescent="0.2">
      <c r="A41" s="68"/>
      <c r="B41" s="70"/>
      <c r="C41" s="42"/>
      <c r="D41" s="70" t="s">
        <v>0</v>
      </c>
      <c r="E41" s="72" t="s">
        <v>21</v>
      </c>
      <c r="F41" s="73"/>
      <c r="G41" s="73"/>
      <c r="H41" s="74"/>
    </row>
    <row r="42" spans="1:8" ht="18" customHeight="1" x14ac:dyDescent="0.2">
      <c r="A42" s="69"/>
      <c r="B42" s="71"/>
      <c r="C42" s="43"/>
      <c r="D42" s="69"/>
      <c r="E42" s="62" t="s">
        <v>20</v>
      </c>
      <c r="F42" s="62" t="s">
        <v>18</v>
      </c>
      <c r="G42" s="63" t="s">
        <v>19</v>
      </c>
      <c r="H42" s="62" t="s">
        <v>22</v>
      </c>
    </row>
    <row r="43" spans="1:8" ht="18" customHeight="1" x14ac:dyDescent="0.2">
      <c r="A43" s="12" t="s">
        <v>9</v>
      </c>
      <c r="B43" s="44" t="s">
        <v>10</v>
      </c>
      <c r="C43" s="45"/>
      <c r="D43" s="13" t="s">
        <v>17</v>
      </c>
      <c r="E43" s="26">
        <f>ROUNDDOWN(D43*11.4,0)</f>
        <v>2280</v>
      </c>
      <c r="F43" s="27">
        <f t="shared" ref="F43:F44" si="12">E43-ROUNDDOWN(E43*0.9,0)</f>
        <v>228</v>
      </c>
      <c r="G43" s="26">
        <f t="shared" ref="G43:G44" si="13">E43-ROUNDDOWN(E43*0.8,0)</f>
        <v>456</v>
      </c>
      <c r="H43" s="27">
        <f t="shared" ref="H43:H44" si="14">E43-ROUNDDOWN(E43*0.7,0)</f>
        <v>684</v>
      </c>
    </row>
    <row r="44" spans="1:8" ht="27.65" customHeight="1" x14ac:dyDescent="0.2">
      <c r="A44" s="16" t="s">
        <v>11</v>
      </c>
      <c r="B44" s="17" t="s">
        <v>12</v>
      </c>
      <c r="C44" s="17"/>
      <c r="D44" s="18" t="s">
        <v>13</v>
      </c>
      <c r="E44" s="28">
        <f t="shared" ref="E44" si="15">ROUNDDOWN(D44*11.4,0)</f>
        <v>1140</v>
      </c>
      <c r="F44" s="29">
        <f t="shared" si="12"/>
        <v>114</v>
      </c>
      <c r="G44" s="28">
        <f t="shared" si="13"/>
        <v>228</v>
      </c>
      <c r="H44" s="29">
        <f t="shared" si="14"/>
        <v>342</v>
      </c>
    </row>
    <row r="45" spans="1:8" ht="21" customHeight="1" x14ac:dyDescent="0.2">
      <c r="A45" s="56" t="s">
        <v>52</v>
      </c>
      <c r="B45" s="52"/>
      <c r="C45" s="52"/>
      <c r="D45" s="54"/>
      <c r="E45" s="53"/>
      <c r="F45" s="53"/>
      <c r="G45" s="55"/>
      <c r="H45" s="53"/>
    </row>
    <row r="46" spans="1:8" ht="31.5" customHeight="1" x14ac:dyDescent="0.2">
      <c r="A46" s="16" t="s">
        <v>54</v>
      </c>
      <c r="B46" s="81" t="s">
        <v>41</v>
      </c>
      <c r="C46" s="82"/>
      <c r="D46" s="18" t="s">
        <v>55</v>
      </c>
      <c r="E46" s="29">
        <f>ROUNDDOWN(D46*11.4,0)</f>
        <v>3283</v>
      </c>
      <c r="F46" s="29">
        <f t="shared" ref="F46" si="16">E46-ROUNDDOWN(E46*0.9,0)</f>
        <v>329</v>
      </c>
      <c r="G46" s="29">
        <f t="shared" ref="G46" si="17">E46-ROUNDDOWN(E46*0.8,0)</f>
        <v>657</v>
      </c>
      <c r="H46" s="29">
        <f t="shared" ref="H46" si="18">E46-ROUNDDOWN(E46*0.7,0)</f>
        <v>985</v>
      </c>
    </row>
    <row r="47" spans="1:8" ht="33" customHeight="1" x14ac:dyDescent="0.2">
      <c r="A47" s="51"/>
      <c r="B47" s="59"/>
      <c r="C47" s="59"/>
      <c r="D47" s="60"/>
      <c r="E47" s="61"/>
      <c r="F47" s="61"/>
      <c r="G47" s="61"/>
      <c r="H47" s="61"/>
    </row>
    <row r="48" spans="1:8" ht="36" customHeight="1" x14ac:dyDescent="0.2">
      <c r="A48" s="64" t="s">
        <v>23</v>
      </c>
      <c r="B48" s="64"/>
      <c r="C48" s="64"/>
      <c r="D48" s="64"/>
      <c r="E48" s="64"/>
      <c r="F48" s="64"/>
      <c r="G48" s="64"/>
      <c r="H48" s="64"/>
    </row>
  </sheetData>
  <mergeCells count="31">
    <mergeCell ref="A24:H24"/>
    <mergeCell ref="E3:H3"/>
    <mergeCell ref="A17:A18"/>
    <mergeCell ref="D17:D18"/>
    <mergeCell ref="A22:A23"/>
    <mergeCell ref="E17:H17"/>
    <mergeCell ref="A3:A4"/>
    <mergeCell ref="B3:B4"/>
    <mergeCell ref="D3:D4"/>
    <mergeCell ref="A5:A9"/>
    <mergeCell ref="A10:A11"/>
    <mergeCell ref="C3:C4"/>
    <mergeCell ref="B22:C23"/>
    <mergeCell ref="D22:F23"/>
    <mergeCell ref="G22:H23"/>
    <mergeCell ref="A48:H48"/>
    <mergeCell ref="A25:H25"/>
    <mergeCell ref="A26:H26"/>
    <mergeCell ref="A29:G29"/>
    <mergeCell ref="A28:H28"/>
    <mergeCell ref="A41:A42"/>
    <mergeCell ref="B41:B42"/>
    <mergeCell ref="D41:D42"/>
    <mergeCell ref="E41:H41"/>
    <mergeCell ref="C30:C31"/>
    <mergeCell ref="A36:H36"/>
    <mergeCell ref="D30:D31"/>
    <mergeCell ref="E30:H30"/>
    <mergeCell ref="A32:B32"/>
    <mergeCell ref="A33:B33"/>
    <mergeCell ref="B46:C46"/>
  </mergeCells>
  <phoneticPr fontId="1"/>
  <pageMargins left="0.35433070866141736" right="0" top="0.78740157480314965" bottom="0.43307086614173229" header="0.39370078740157483" footer="0.51181102362204722"/>
  <pageSetup paperSize="9" fitToHeight="2" orientation="portrait" r:id="rId1"/>
  <headerFooter alignWithMargins="0"/>
  <rowBreaks count="1" manualBreakCount="1">
    <brk id="28" max="16383" man="1"/>
  </rowBreaks>
  <ignoredErrors>
    <ignoredError sqref="G5"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訪問介護</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きりん青砥 ケアサービス</cp:lastModifiedBy>
  <cp:lastPrinted>2024-11-29T01:21:58Z</cp:lastPrinted>
  <dcterms:created xsi:type="dcterms:W3CDTF">2012-04-13T01:48:55Z</dcterms:created>
  <dcterms:modified xsi:type="dcterms:W3CDTF">2024-11-29T01:36:32Z</dcterms:modified>
</cp:coreProperties>
</file>